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8\"/>
    </mc:Choice>
  </mc:AlternateContent>
  <bookViews>
    <workbookView xWindow="0" yWindow="0" windowWidth="19200" windowHeight="11595" tabRatio="989"/>
  </bookViews>
  <sheets>
    <sheet name="Лист1" sheetId="1" r:id="rId1"/>
  </sheets>
  <definedNames>
    <definedName name="Print_Area_0" localSheetId="0">Лист1!$A$2:$M$65</definedName>
    <definedName name="Print_Titles_0" localSheetId="0">Лист1!$4:$5</definedName>
    <definedName name="_xlnm.Print_Titles" localSheetId="0">Лист1!$4:$5</definedName>
    <definedName name="_xlnm.Print_Area" localSheetId="0">Лист1!$A$2:$M$65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4" i="1" l="1"/>
  <c r="M59" i="1"/>
  <c r="M58" i="1"/>
  <c r="M56" i="1"/>
  <c r="L55" i="1"/>
  <c r="K55" i="1"/>
  <c r="J55" i="1"/>
  <c r="I55" i="1"/>
  <c r="H55" i="1"/>
  <c r="G55" i="1"/>
  <c r="M52" i="1"/>
  <c r="M48" i="1"/>
  <c r="M47" i="1"/>
  <c r="L46" i="1"/>
  <c r="K46" i="1"/>
  <c r="J46" i="1"/>
  <c r="I46" i="1"/>
  <c r="H46" i="1"/>
  <c r="G46" i="1"/>
  <c r="M45" i="1"/>
  <c r="M41" i="1"/>
  <c r="M37" i="1"/>
  <c r="L36" i="1"/>
  <c r="K36" i="1"/>
  <c r="J36" i="1"/>
  <c r="I36" i="1"/>
  <c r="H36" i="1"/>
  <c r="G36" i="1"/>
  <c r="M33" i="1"/>
  <c r="M30" i="1"/>
  <c r="M29" i="1"/>
  <c r="L28" i="1"/>
  <c r="K28" i="1"/>
  <c r="J28" i="1"/>
  <c r="I28" i="1"/>
  <c r="H28" i="1"/>
  <c r="G28" i="1"/>
  <c r="M28" i="1" s="1"/>
  <c r="M27" i="1"/>
  <c r="M26" i="1"/>
  <c r="M25" i="1"/>
  <c r="M21" i="1"/>
  <c r="M17" i="1"/>
  <c r="M14" i="1"/>
  <c r="M9" i="1"/>
  <c r="M7" i="1"/>
  <c r="L6" i="1"/>
  <c r="K6" i="1"/>
  <c r="J6" i="1"/>
  <c r="I6" i="1"/>
  <c r="I62" i="1" s="1"/>
  <c r="H6" i="1"/>
  <c r="G6" i="1"/>
  <c r="J62" i="1" l="1"/>
  <c r="M36" i="1"/>
  <c r="I65" i="1"/>
  <c r="M46" i="1"/>
  <c r="J65" i="1"/>
  <c r="M6" i="1"/>
  <c r="K62" i="1"/>
  <c r="M62" i="1" s="1"/>
  <c r="H65" i="1"/>
  <c r="L62" i="1"/>
  <c r="G65" i="1"/>
  <c r="M65" i="1" s="1"/>
  <c r="K65" i="1"/>
  <c r="L65" i="1"/>
  <c r="M55" i="1"/>
</calcChain>
</file>

<file path=xl/sharedStrings.xml><?xml version="1.0" encoding="utf-8"?>
<sst xmlns="http://schemas.openxmlformats.org/spreadsheetml/2006/main" count="184" uniqueCount="105">
  <si>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</si>
  <si>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</si>
  <si>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</si>
  <si>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</si>
  <si>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</si>
  <si>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</si>
  <si>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</si>
  <si>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</si>
  <si>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</si>
  <si>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</si>
  <si>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</si>
  <si>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t>2015-2020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</si>
  <si>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</si>
  <si>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</si>
  <si>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</si>
  <si>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</si>
  <si>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</si>
  <si>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</si>
  <si>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</si>
  <si>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</si>
  <si>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</si>
  <si>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</si>
  <si>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</si>
  <si>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</si>
  <si>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</si>
  <si>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</si>
  <si>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</si>
  <si>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</si>
  <si>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</si>
  <si>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</si>
  <si>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</si>
  <si>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</si>
  <si>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</si>
  <si>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</si>
  <si>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</si>
  <si>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</si>
  <si>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</si>
  <si>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</si>
  <si>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</si>
  <si>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</si>
  <si>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</si>
  <si>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</si>
  <si>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</si>
  <si>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</si>
  <si>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</si>
  <si>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</si>
  <si>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</si>
  <si>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Мероприятие 7      Организация и проведение мероприятий в рамках деятельности ТОС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</si>
  <si>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</si>
  <si>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</si>
  <si>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</si>
  <si>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</si>
  <si>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</si>
  <si>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</si>
  <si>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</si>
  <si>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</si>
  <si>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</si>
  <si>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</si>
  <si>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</si>
  <si>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</si>
  <si>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</si>
  <si>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</si>
  <si>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</si>
  <si>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</si>
  <si>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</si>
  <si>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</si>
  <si>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</si>
  <si>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</si>
  <si>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</si>
  <si>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</si>
  <si>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</si>
  <si>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</si>
  <si>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</si>
  <si>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</si>
  <si>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</si>
  <si>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</si>
  <si>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</si>
  <si>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</si>
  <si>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</si>
  <si>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</si>
  <si>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</si>
  <si>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</si>
  <si>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</si>
  <si>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</si>
  <si>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</si>
  <si>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</si>
  <si>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</si>
  <si>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</si>
  <si>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</si>
  <si>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</si>
  <si>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</si>
  <si>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</si>
  <si>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</si>
  <si>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</si>
  <si>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</si>
  <si>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</si>
  <si>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</si>
  <si>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</si>
  <si>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</si>
  <si>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</si>
  <si>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</si>
  <si>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</si>
  <si>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</si>
  <si>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</si>
  <si>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r>
  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</t>
    </r>
    <r>
      <rPr>
        <u/>
        <sz val="16"/>
        <rFont val="Arial Cyr"/>
        <charset val="204"/>
      </rPr>
      <t xml:space="preserve"> 17.10.2018</t>
    </r>
    <r>
      <rPr>
        <sz val="16"/>
        <rFont val="Arial Cyr"/>
        <family val="2"/>
        <charset val="204"/>
      </rPr>
      <t xml:space="preserve"> №</t>
    </r>
    <r>
      <rPr>
        <u/>
        <sz val="16"/>
        <rFont val="Arial Cyr"/>
        <charset val="204"/>
      </rPr>
      <t xml:space="preserve"> 1708-п </t>
    </r>
    <r>
      <rPr>
        <sz val="16"/>
        <rFont val="Arial Cyr"/>
        <family val="2"/>
        <charset val="204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</si>
</sst>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7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ont="1" applyFill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zoomScale="60" zoomScaleNormal="60" workbookViewId="0">
      <selection activeCell="B34" sqref="B34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5.140625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900000000000006" customHeight="1" x14ac:dyDescent="0.3">
      <c r="B2" s="2"/>
      <c r="C2" s="2"/>
      <c r="D2" s="2"/>
      <c r="E2" s="2"/>
      <c r="F2" s="2"/>
      <c r="G2" s="2"/>
      <c r="H2" s="2"/>
      <c r="I2" s="2"/>
      <c r="J2" s="109" t="s">
        <v>104</v>
      </c>
      <c r="K2" s="109"/>
      <c r="L2" s="109"/>
      <c r="M2" s="109"/>
    </row>
    <row r="3" spans="1:13" ht="48" customHeight="1" x14ac:dyDescent="0.3">
      <c r="A3" s="3"/>
      <c r="B3" s="110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42" customHeight="1" x14ac:dyDescent="0.2">
      <c r="A4" s="106" t="s">
        <v>1</v>
      </c>
      <c r="B4" s="106" t="s">
        <v>2</v>
      </c>
      <c r="C4" s="102" t="s">
        <v>3</v>
      </c>
      <c r="D4" s="106" t="s">
        <v>4</v>
      </c>
      <c r="E4" s="106" t="s">
        <v>5</v>
      </c>
      <c r="F4" s="106" t="s">
        <v>6</v>
      </c>
      <c r="G4" s="106" t="s">
        <v>7</v>
      </c>
      <c r="H4" s="106"/>
      <c r="I4" s="106"/>
      <c r="J4" s="106"/>
      <c r="K4" s="106"/>
      <c r="L4" s="106"/>
      <c r="M4" s="106" t="s">
        <v>8</v>
      </c>
    </row>
    <row r="5" spans="1:13" ht="38.65" customHeight="1" x14ac:dyDescent="0.2">
      <c r="A5" s="106"/>
      <c r="B5" s="106"/>
      <c r="C5" s="102"/>
      <c r="D5" s="106"/>
      <c r="E5" s="106"/>
      <c r="F5" s="106"/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106"/>
    </row>
    <row r="6" spans="1:13" ht="98.45" customHeight="1" x14ac:dyDescent="0.2">
      <c r="A6" s="6" t="s">
        <v>9</v>
      </c>
      <c r="B6" s="7" t="s">
        <v>10</v>
      </c>
      <c r="C6" s="8"/>
      <c r="D6" s="9" t="s">
        <v>11</v>
      </c>
      <c r="E6" s="4" t="s">
        <v>12</v>
      </c>
      <c r="F6" s="10" t="s">
        <v>13</v>
      </c>
      <c r="G6" s="11">
        <f t="shared" ref="G6:L6" si="0">SUM(G7,G9,G14,G17,G21,G25,G26,G27)</f>
        <v>97052.4</v>
      </c>
      <c r="H6" s="11">
        <f t="shared" si="0"/>
        <v>93809.2</v>
      </c>
      <c r="I6" s="11">
        <f t="shared" si="0"/>
        <v>100575</v>
      </c>
      <c r="J6" s="11">
        <f t="shared" si="0"/>
        <v>109367.7</v>
      </c>
      <c r="K6" s="11">
        <f t="shared" si="0"/>
        <v>101633</v>
      </c>
      <c r="L6" s="11">
        <f t="shared" si="0"/>
        <v>101633</v>
      </c>
      <c r="M6" s="11">
        <f>SUM(G6:L6)</f>
        <v>604070.30000000005</v>
      </c>
    </row>
    <row r="7" spans="1:13" ht="63" customHeight="1" x14ac:dyDescent="0.2">
      <c r="A7" s="12" t="s">
        <v>14</v>
      </c>
      <c r="B7" s="13" t="s">
        <v>15</v>
      </c>
      <c r="C7" s="14"/>
      <c r="D7" s="4" t="s">
        <v>11</v>
      </c>
      <c r="E7" s="4" t="s">
        <v>12</v>
      </c>
      <c r="F7" s="10" t="s">
        <v>16</v>
      </c>
      <c r="G7" s="11">
        <v>8032.4</v>
      </c>
      <c r="H7" s="11">
        <v>6370</v>
      </c>
      <c r="I7" s="11">
        <v>5700</v>
      </c>
      <c r="J7" s="11">
        <v>5830</v>
      </c>
      <c r="K7" s="11">
        <v>5830</v>
      </c>
      <c r="L7" s="11">
        <v>5830</v>
      </c>
      <c r="M7" s="11">
        <f>SUM(G7:L7)</f>
        <v>37592.400000000001</v>
      </c>
    </row>
    <row r="8" spans="1:13" s="22" customFormat="1" ht="60.75" x14ac:dyDescent="0.2">
      <c r="A8" s="15"/>
      <c r="B8" s="16" t="s">
        <v>17</v>
      </c>
      <c r="C8" s="17">
        <v>1</v>
      </c>
      <c r="D8" s="16"/>
      <c r="E8" s="18" t="s">
        <v>18</v>
      </c>
      <c r="F8" s="16"/>
      <c r="G8" s="19">
        <v>50</v>
      </c>
      <c r="H8" s="19">
        <v>54</v>
      </c>
      <c r="I8" s="20">
        <v>54</v>
      </c>
      <c r="J8" s="19">
        <v>54</v>
      </c>
      <c r="K8" s="19">
        <v>54</v>
      </c>
      <c r="L8" s="19">
        <v>58</v>
      </c>
      <c r="M8" s="21"/>
    </row>
    <row r="9" spans="1:13" ht="66" customHeight="1" x14ac:dyDescent="0.2">
      <c r="A9" s="23" t="s">
        <v>19</v>
      </c>
      <c r="B9" s="24" t="s">
        <v>20</v>
      </c>
      <c r="C9" s="5"/>
      <c r="D9" s="4" t="s">
        <v>11</v>
      </c>
      <c r="E9" s="4" t="s">
        <v>12</v>
      </c>
      <c r="F9" s="10" t="s">
        <v>16</v>
      </c>
      <c r="G9" s="11">
        <v>72954</v>
      </c>
      <c r="H9" s="11">
        <v>73917.399999999994</v>
      </c>
      <c r="I9" s="11">
        <v>87468.7</v>
      </c>
      <c r="J9" s="11">
        <v>87801.9</v>
      </c>
      <c r="K9" s="11">
        <v>84853</v>
      </c>
      <c r="L9" s="11">
        <v>84853</v>
      </c>
      <c r="M9" s="11">
        <f>SUM(G9:L9)</f>
        <v>491848</v>
      </c>
    </row>
    <row r="10" spans="1:13" s="26" customFormat="1" ht="60.75" x14ac:dyDescent="0.2">
      <c r="A10" s="25"/>
      <c r="B10" s="16" t="s">
        <v>21</v>
      </c>
      <c r="C10" s="17">
        <v>0.25</v>
      </c>
      <c r="D10" s="16"/>
      <c r="E10" s="18" t="s">
        <v>18</v>
      </c>
      <c r="F10" s="16"/>
      <c r="G10" s="19">
        <v>720</v>
      </c>
      <c r="H10" s="19">
        <v>720</v>
      </c>
      <c r="I10" s="20">
        <v>720</v>
      </c>
      <c r="J10" s="19">
        <v>720</v>
      </c>
      <c r="K10" s="19">
        <v>720</v>
      </c>
      <c r="L10" s="19">
        <v>720</v>
      </c>
      <c r="M10" s="97">
        <v>720</v>
      </c>
    </row>
    <row r="11" spans="1:13" ht="40.5" x14ac:dyDescent="0.2">
      <c r="A11" s="25"/>
      <c r="B11" s="16" t="s">
        <v>22</v>
      </c>
      <c r="C11" s="17">
        <v>0.25</v>
      </c>
      <c r="D11" s="16"/>
      <c r="E11" s="18" t="s">
        <v>23</v>
      </c>
      <c r="F11" s="16"/>
      <c r="G11" s="19">
        <v>140</v>
      </c>
      <c r="H11" s="19">
        <v>140</v>
      </c>
      <c r="I11" s="20">
        <v>140</v>
      </c>
      <c r="J11" s="20">
        <v>140</v>
      </c>
      <c r="K11" s="19">
        <v>140</v>
      </c>
      <c r="L11" s="19">
        <v>140</v>
      </c>
      <c r="M11" s="19">
        <v>140</v>
      </c>
    </row>
    <row r="12" spans="1:13" s="22" customFormat="1" ht="40.5" x14ac:dyDescent="0.2">
      <c r="A12" s="15"/>
      <c r="B12" s="27" t="s">
        <v>24</v>
      </c>
      <c r="C12" s="28">
        <v>0.25</v>
      </c>
      <c r="D12" s="27"/>
      <c r="E12" s="29" t="s">
        <v>18</v>
      </c>
      <c r="F12" s="27"/>
      <c r="G12" s="30">
        <v>87</v>
      </c>
      <c r="H12" s="30">
        <v>87</v>
      </c>
      <c r="I12" s="30">
        <v>87</v>
      </c>
      <c r="J12" s="30">
        <v>87</v>
      </c>
      <c r="K12" s="30">
        <v>87</v>
      </c>
      <c r="L12" s="30">
        <v>87</v>
      </c>
      <c r="M12" s="30">
        <v>87</v>
      </c>
    </row>
    <row r="13" spans="1:13" s="26" customFormat="1" ht="60.75" x14ac:dyDescent="0.2">
      <c r="A13" s="25"/>
      <c r="B13" s="16" t="s">
        <v>25</v>
      </c>
      <c r="C13" s="17">
        <v>0.25</v>
      </c>
      <c r="D13" s="16"/>
      <c r="E13" s="18" t="s">
        <v>26</v>
      </c>
      <c r="F13" s="16"/>
      <c r="G13" s="31">
        <v>2840</v>
      </c>
      <c r="H13" s="31">
        <v>2840</v>
      </c>
      <c r="I13" s="30">
        <v>2840</v>
      </c>
      <c r="J13" s="31">
        <v>2840</v>
      </c>
      <c r="K13" s="31">
        <v>2840</v>
      </c>
      <c r="L13" s="31">
        <v>2850</v>
      </c>
      <c r="M13" s="31">
        <v>2850</v>
      </c>
    </row>
    <row r="14" spans="1:13" ht="101.25" x14ac:dyDescent="0.2">
      <c r="A14" s="23" t="s">
        <v>27</v>
      </c>
      <c r="B14" s="7" t="s">
        <v>28</v>
      </c>
      <c r="C14" s="8"/>
      <c r="D14" s="4" t="s">
        <v>11</v>
      </c>
      <c r="E14" s="4" t="s">
        <v>12</v>
      </c>
      <c r="F14" s="10" t="s">
        <v>16</v>
      </c>
      <c r="G14" s="11">
        <v>7366</v>
      </c>
      <c r="H14" s="11">
        <v>5976.6</v>
      </c>
      <c r="I14" s="11">
        <v>2326.3000000000002</v>
      </c>
      <c r="J14" s="11">
        <v>6605.8</v>
      </c>
      <c r="K14" s="11">
        <v>2000</v>
      </c>
      <c r="L14" s="11">
        <v>2000</v>
      </c>
      <c r="M14" s="11">
        <f>SUM(G14:L14)</f>
        <v>26274.7</v>
      </c>
    </row>
    <row r="15" spans="1:13" s="22" customFormat="1" ht="62.45" customHeight="1" x14ac:dyDescent="0.2">
      <c r="A15" s="15"/>
      <c r="B15" s="27" t="s">
        <v>29</v>
      </c>
      <c r="C15" s="17">
        <v>0.5</v>
      </c>
      <c r="D15" s="27"/>
      <c r="E15" s="29" t="s">
        <v>30</v>
      </c>
      <c r="F15" s="27"/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0">
        <v>100</v>
      </c>
      <c r="M15" s="30">
        <v>100</v>
      </c>
    </row>
    <row r="16" spans="1:13" s="22" customFormat="1" ht="101.25" x14ac:dyDescent="0.2">
      <c r="A16" s="15"/>
      <c r="B16" s="27" t="s">
        <v>31</v>
      </c>
      <c r="C16" s="17">
        <v>0.5</v>
      </c>
      <c r="D16" s="27"/>
      <c r="E16" s="29" t="s">
        <v>30</v>
      </c>
      <c r="F16" s="27"/>
      <c r="G16" s="30">
        <v>100</v>
      </c>
      <c r="H16" s="30">
        <v>100</v>
      </c>
      <c r="I16" s="30">
        <v>100</v>
      </c>
      <c r="J16" s="30">
        <v>100</v>
      </c>
      <c r="K16" s="30">
        <v>100</v>
      </c>
      <c r="L16" s="30">
        <v>100</v>
      </c>
      <c r="M16" s="30">
        <v>100</v>
      </c>
    </row>
    <row r="17" spans="1:13" ht="60.75" x14ac:dyDescent="0.2">
      <c r="A17" s="32" t="s">
        <v>32</v>
      </c>
      <c r="B17" s="13" t="s">
        <v>33</v>
      </c>
      <c r="C17" s="33"/>
      <c r="D17" s="4" t="s">
        <v>11</v>
      </c>
      <c r="E17" s="4" t="s">
        <v>12</v>
      </c>
      <c r="F17" s="10" t="s">
        <v>16</v>
      </c>
      <c r="G17" s="11">
        <v>3400</v>
      </c>
      <c r="H17" s="11">
        <v>1400</v>
      </c>
      <c r="I17" s="11">
        <v>400</v>
      </c>
      <c r="J17" s="11">
        <v>1500</v>
      </c>
      <c r="K17" s="11">
        <v>1500</v>
      </c>
      <c r="L17" s="11">
        <v>1500</v>
      </c>
      <c r="M17" s="11">
        <f>SUM(G17:L17)</f>
        <v>9700</v>
      </c>
    </row>
    <row r="18" spans="1:13" s="22" customFormat="1" ht="38.25" customHeight="1" x14ac:dyDescent="0.2">
      <c r="A18" s="15"/>
      <c r="B18" s="27" t="s">
        <v>34</v>
      </c>
      <c r="C18" s="28">
        <v>0.5</v>
      </c>
      <c r="D18" s="27"/>
      <c r="E18" s="29" t="s">
        <v>35</v>
      </c>
      <c r="F18" s="27"/>
      <c r="G18" s="20">
        <v>3570</v>
      </c>
      <c r="H18" s="20">
        <v>3570</v>
      </c>
      <c r="I18" s="20">
        <v>4500</v>
      </c>
      <c r="J18" s="20">
        <v>4500</v>
      </c>
      <c r="K18" s="20">
        <v>4500</v>
      </c>
      <c r="L18" s="20">
        <v>4500</v>
      </c>
      <c r="M18" s="20">
        <v>4500</v>
      </c>
    </row>
    <row r="19" spans="1:13" ht="40.5" x14ac:dyDescent="0.2">
      <c r="A19" s="34"/>
      <c r="B19" s="27" t="s">
        <v>36</v>
      </c>
      <c r="C19" s="28">
        <v>0.25</v>
      </c>
      <c r="D19" s="27"/>
      <c r="E19" s="29" t="s">
        <v>37</v>
      </c>
      <c r="F19" s="27"/>
      <c r="G19" s="20">
        <v>84</v>
      </c>
      <c r="H19" s="20">
        <v>84</v>
      </c>
      <c r="I19" s="20">
        <v>85</v>
      </c>
      <c r="J19" s="20">
        <v>86</v>
      </c>
      <c r="K19" s="20">
        <v>87</v>
      </c>
      <c r="L19" s="20">
        <v>88</v>
      </c>
      <c r="M19" s="20">
        <v>88</v>
      </c>
    </row>
    <row r="20" spans="1:13" ht="121.5" x14ac:dyDescent="0.2">
      <c r="A20" s="15"/>
      <c r="B20" s="27" t="s">
        <v>38</v>
      </c>
      <c r="C20" s="35">
        <v>0.25</v>
      </c>
      <c r="D20" s="27"/>
      <c r="E20" s="29" t="s">
        <v>18</v>
      </c>
      <c r="F20" s="27"/>
      <c r="G20" s="20">
        <v>0</v>
      </c>
      <c r="H20" s="20">
        <v>0</v>
      </c>
      <c r="I20" s="20">
        <v>87</v>
      </c>
      <c r="J20" s="20">
        <v>87</v>
      </c>
      <c r="K20" s="20">
        <v>87</v>
      </c>
      <c r="L20" s="20">
        <v>87</v>
      </c>
      <c r="M20" s="20">
        <v>87</v>
      </c>
    </row>
    <row r="21" spans="1:13" s="41" customFormat="1" ht="82.5" customHeight="1" x14ac:dyDescent="0.2">
      <c r="A21" s="32" t="s">
        <v>39</v>
      </c>
      <c r="B21" s="13" t="s">
        <v>40</v>
      </c>
      <c r="C21" s="36"/>
      <c r="D21" s="4" t="s">
        <v>11</v>
      </c>
      <c r="E21" s="37" t="s">
        <v>12</v>
      </c>
      <c r="F21" s="38" t="s">
        <v>16</v>
      </c>
      <c r="G21" s="39">
        <v>5000</v>
      </c>
      <c r="H21" s="40">
        <v>5395.2</v>
      </c>
      <c r="I21" s="11">
        <v>3550</v>
      </c>
      <c r="J21" s="40">
        <v>6500</v>
      </c>
      <c r="K21" s="40">
        <v>6500</v>
      </c>
      <c r="L21" s="40">
        <v>6500</v>
      </c>
      <c r="M21" s="40">
        <f>SUM(G21:L21)</f>
        <v>33445.199999999997</v>
      </c>
    </row>
    <row r="22" spans="1:13" ht="60.75" x14ac:dyDescent="0.2">
      <c r="A22" s="42"/>
      <c r="B22" s="16" t="s">
        <v>41</v>
      </c>
      <c r="C22" s="43">
        <v>0.5</v>
      </c>
      <c r="D22" s="44"/>
      <c r="E22" s="18" t="s">
        <v>18</v>
      </c>
      <c r="F22" s="16"/>
      <c r="G22" s="19">
        <v>0</v>
      </c>
      <c r="H22" s="19">
        <v>0</v>
      </c>
      <c r="I22" s="20">
        <v>60</v>
      </c>
      <c r="J22" s="19">
        <v>60</v>
      </c>
      <c r="K22" s="19">
        <v>60</v>
      </c>
      <c r="L22" s="19">
        <v>60</v>
      </c>
      <c r="M22" s="19">
        <v>60</v>
      </c>
    </row>
    <row r="23" spans="1:13" s="41" customFormat="1" ht="121.5" x14ac:dyDescent="0.2">
      <c r="A23" s="42"/>
      <c r="B23" s="45" t="s">
        <v>42</v>
      </c>
      <c r="C23" s="46">
        <v>0.25</v>
      </c>
      <c r="D23" s="47"/>
      <c r="E23" s="48" t="s">
        <v>18</v>
      </c>
      <c r="F23" s="16"/>
      <c r="G23" s="19">
        <v>135</v>
      </c>
      <c r="H23" s="19">
        <v>135</v>
      </c>
      <c r="I23" s="20">
        <v>75</v>
      </c>
      <c r="J23" s="19">
        <v>75</v>
      </c>
      <c r="K23" s="19">
        <v>75</v>
      </c>
      <c r="L23" s="19">
        <v>75</v>
      </c>
      <c r="M23" s="19">
        <v>75</v>
      </c>
    </row>
    <row r="24" spans="1:13" ht="101.25" x14ac:dyDescent="0.2">
      <c r="A24" s="42"/>
      <c r="B24" s="49" t="s">
        <v>43</v>
      </c>
      <c r="C24" s="46">
        <v>0.25</v>
      </c>
      <c r="D24" s="47"/>
      <c r="E24" s="48" t="s">
        <v>37</v>
      </c>
      <c r="F24" s="16"/>
      <c r="G24" s="19">
        <v>0</v>
      </c>
      <c r="H24" s="19">
        <v>0</v>
      </c>
      <c r="I24" s="20">
        <v>15</v>
      </c>
      <c r="J24" s="19">
        <v>15</v>
      </c>
      <c r="K24" s="19">
        <v>15</v>
      </c>
      <c r="L24" s="19">
        <v>15</v>
      </c>
      <c r="M24" s="19">
        <v>15</v>
      </c>
    </row>
    <row r="25" spans="1:13" ht="60.75" x14ac:dyDescent="0.2">
      <c r="A25" s="50" t="s">
        <v>44</v>
      </c>
      <c r="B25" s="51" t="s">
        <v>45</v>
      </c>
      <c r="C25" s="46"/>
      <c r="D25" s="52" t="s">
        <v>11</v>
      </c>
      <c r="E25" s="53" t="s">
        <v>12</v>
      </c>
      <c r="F25" s="16"/>
      <c r="G25" s="40">
        <v>300</v>
      </c>
      <c r="H25" s="40">
        <v>300</v>
      </c>
      <c r="I25" s="11">
        <v>300</v>
      </c>
      <c r="J25" s="40">
        <v>300</v>
      </c>
      <c r="K25" s="40">
        <v>300</v>
      </c>
      <c r="L25" s="40">
        <v>300</v>
      </c>
      <c r="M25" s="40">
        <f t="shared" ref="M25:M30" si="1">SUM(G25:L25)</f>
        <v>1800</v>
      </c>
    </row>
    <row r="26" spans="1:13" ht="63.75" customHeight="1" x14ac:dyDescent="0.2">
      <c r="A26" s="50" t="s">
        <v>46</v>
      </c>
      <c r="B26" s="51" t="s">
        <v>47</v>
      </c>
      <c r="C26" s="46"/>
      <c r="D26" s="52" t="s">
        <v>48</v>
      </c>
      <c r="E26" s="53" t="s">
        <v>12</v>
      </c>
      <c r="F26" s="16"/>
      <c r="G26" s="40"/>
      <c r="H26" s="40">
        <v>450</v>
      </c>
      <c r="I26" s="11">
        <v>450</v>
      </c>
      <c r="J26" s="40">
        <v>450</v>
      </c>
      <c r="K26" s="40">
        <v>450</v>
      </c>
      <c r="L26" s="40">
        <v>450</v>
      </c>
      <c r="M26" s="40">
        <f t="shared" si="1"/>
        <v>2250</v>
      </c>
    </row>
    <row r="27" spans="1:13" s="56" customFormat="1" ht="44.25" customHeight="1" x14ac:dyDescent="0.2">
      <c r="A27" s="54" t="s">
        <v>49</v>
      </c>
      <c r="B27" s="55" t="s">
        <v>50</v>
      </c>
      <c r="C27" s="46"/>
      <c r="D27" s="52" t="s">
        <v>51</v>
      </c>
      <c r="E27" s="53" t="s">
        <v>12</v>
      </c>
      <c r="F27" s="16"/>
      <c r="G27" s="40"/>
      <c r="H27" s="40"/>
      <c r="I27" s="11">
        <v>380</v>
      </c>
      <c r="J27" s="40">
        <v>380</v>
      </c>
      <c r="K27" s="40">
        <v>200</v>
      </c>
      <c r="L27" s="40">
        <v>200</v>
      </c>
      <c r="M27" s="40">
        <f t="shared" si="1"/>
        <v>1160</v>
      </c>
    </row>
    <row r="28" spans="1:13" ht="81" x14ac:dyDescent="0.2">
      <c r="A28" s="57" t="s">
        <v>52</v>
      </c>
      <c r="B28" s="57" t="s">
        <v>53</v>
      </c>
      <c r="C28" s="58"/>
      <c r="D28" s="57" t="s">
        <v>11</v>
      </c>
      <c r="E28" s="57" t="s">
        <v>12</v>
      </c>
      <c r="F28" s="10" t="s">
        <v>13</v>
      </c>
      <c r="G28" s="11">
        <f t="shared" ref="G28:L28" si="2">SUM(G29,G30,G33)</f>
        <v>41608.9</v>
      </c>
      <c r="H28" s="11">
        <f t="shared" si="2"/>
        <v>41707.9</v>
      </c>
      <c r="I28" s="11">
        <f t="shared" si="2"/>
        <v>49456</v>
      </c>
      <c r="J28" s="11">
        <f t="shared" si="2"/>
        <v>47114.7</v>
      </c>
      <c r="K28" s="11">
        <f t="shared" si="2"/>
        <v>44800</v>
      </c>
      <c r="L28" s="11">
        <f t="shared" si="2"/>
        <v>44800</v>
      </c>
      <c r="M28" s="11">
        <f t="shared" si="1"/>
        <v>269487.5</v>
      </c>
    </row>
    <row r="29" spans="1:13" ht="51.2" customHeight="1" x14ac:dyDescent="0.2">
      <c r="A29" s="108" t="s">
        <v>54</v>
      </c>
      <c r="B29" s="106" t="s">
        <v>55</v>
      </c>
      <c r="C29" s="102"/>
      <c r="D29" s="106" t="s">
        <v>11</v>
      </c>
      <c r="E29" s="106" t="s">
        <v>12</v>
      </c>
      <c r="F29" s="59" t="s">
        <v>16</v>
      </c>
      <c r="G29" s="60">
        <v>40529</v>
      </c>
      <c r="H29" s="60">
        <v>40200</v>
      </c>
      <c r="I29" s="60">
        <v>48519.4</v>
      </c>
      <c r="J29" s="60">
        <v>45514.7</v>
      </c>
      <c r="K29" s="60">
        <v>43800</v>
      </c>
      <c r="L29" s="60">
        <v>43800</v>
      </c>
      <c r="M29" s="60">
        <f t="shared" si="1"/>
        <v>262363.09999999998</v>
      </c>
    </row>
    <row r="30" spans="1:13" ht="38.65" customHeight="1" x14ac:dyDescent="0.2">
      <c r="A30" s="108"/>
      <c r="B30" s="106"/>
      <c r="C30" s="102"/>
      <c r="D30" s="106"/>
      <c r="E30" s="106"/>
      <c r="F30" s="59" t="s">
        <v>56</v>
      </c>
      <c r="G30" s="60">
        <v>7.9</v>
      </c>
      <c r="H30" s="60">
        <v>7.9</v>
      </c>
      <c r="I30" s="60">
        <v>6.6</v>
      </c>
      <c r="J30" s="60">
        <v>0</v>
      </c>
      <c r="K30" s="60">
        <v>0</v>
      </c>
      <c r="L30" s="60">
        <v>0</v>
      </c>
      <c r="M30" s="60">
        <f t="shared" si="1"/>
        <v>22.4</v>
      </c>
    </row>
    <row r="31" spans="1:13" s="22" customFormat="1" ht="58.15" customHeight="1" x14ac:dyDescent="0.2">
      <c r="A31" s="108"/>
      <c r="B31" s="61" t="s">
        <v>57</v>
      </c>
      <c r="C31" s="62">
        <v>0.6</v>
      </c>
      <c r="D31" s="29"/>
      <c r="E31" s="29" t="s">
        <v>23</v>
      </c>
      <c r="F31" s="63"/>
      <c r="G31" s="64">
        <v>38.799999999999997</v>
      </c>
      <c r="H31" s="64">
        <v>38.9</v>
      </c>
      <c r="I31" s="64">
        <v>39</v>
      </c>
      <c r="J31" s="64">
        <v>39</v>
      </c>
      <c r="K31" s="64">
        <v>39</v>
      </c>
      <c r="L31" s="64">
        <v>39</v>
      </c>
      <c r="M31" s="64">
        <v>39</v>
      </c>
    </row>
    <row r="32" spans="1:13" ht="48.75" customHeight="1" x14ac:dyDescent="0.2">
      <c r="A32" s="108"/>
      <c r="B32" s="65" t="s">
        <v>58</v>
      </c>
      <c r="C32" s="66">
        <v>0.4</v>
      </c>
      <c r="D32" s="67"/>
      <c r="E32" s="67" t="s">
        <v>59</v>
      </c>
      <c r="F32" s="29"/>
      <c r="G32" s="30">
        <v>6000</v>
      </c>
      <c r="H32" s="30">
        <v>6000</v>
      </c>
      <c r="I32" s="30">
        <v>6000</v>
      </c>
      <c r="J32" s="30">
        <v>6000</v>
      </c>
      <c r="K32" s="30">
        <v>6000</v>
      </c>
      <c r="L32" s="30">
        <v>6000</v>
      </c>
      <c r="M32" s="30">
        <v>6000</v>
      </c>
    </row>
    <row r="33" spans="1:13" ht="81" customHeight="1" x14ac:dyDescent="0.2">
      <c r="A33" s="108" t="s">
        <v>60</v>
      </c>
      <c r="B33" s="7" t="s">
        <v>61</v>
      </c>
      <c r="C33" s="58"/>
      <c r="D33" s="4" t="s">
        <v>11</v>
      </c>
      <c r="E33" s="57" t="s">
        <v>12</v>
      </c>
      <c r="F33" s="10" t="s">
        <v>16</v>
      </c>
      <c r="G33" s="60">
        <v>1072</v>
      </c>
      <c r="H33" s="60">
        <v>1500</v>
      </c>
      <c r="I33" s="60">
        <v>930</v>
      </c>
      <c r="J33" s="60">
        <v>1600</v>
      </c>
      <c r="K33" s="60">
        <v>1000</v>
      </c>
      <c r="L33" s="60">
        <v>1000</v>
      </c>
      <c r="M33" s="60">
        <f>SUM(G33:L33)</f>
        <v>7102</v>
      </c>
    </row>
    <row r="34" spans="1:13" s="22" customFormat="1" ht="81" x14ac:dyDescent="0.2">
      <c r="A34" s="108"/>
      <c r="B34" s="27" t="s">
        <v>62</v>
      </c>
      <c r="C34" s="98">
        <v>0.9</v>
      </c>
      <c r="D34" s="29"/>
      <c r="E34" s="29" t="s">
        <v>30</v>
      </c>
      <c r="F34" s="29"/>
      <c r="G34" s="30">
        <v>100</v>
      </c>
      <c r="H34" s="30">
        <v>100</v>
      </c>
      <c r="I34" s="30">
        <v>100</v>
      </c>
      <c r="J34" s="30">
        <v>100</v>
      </c>
      <c r="K34" s="30">
        <v>100</v>
      </c>
      <c r="L34" s="30">
        <v>100</v>
      </c>
      <c r="M34" s="30">
        <v>100</v>
      </c>
    </row>
    <row r="35" spans="1:13" ht="60.75" x14ac:dyDescent="0.2">
      <c r="A35" s="108"/>
      <c r="B35" s="27" t="s">
        <v>63</v>
      </c>
      <c r="C35" s="28">
        <v>0.1</v>
      </c>
      <c r="D35" s="63"/>
      <c r="E35" s="29" t="s">
        <v>64</v>
      </c>
      <c r="F35" s="27"/>
      <c r="G35" s="30">
        <v>30</v>
      </c>
      <c r="H35" s="30">
        <v>32</v>
      </c>
      <c r="I35" s="30">
        <v>32</v>
      </c>
      <c r="J35" s="30">
        <v>34</v>
      </c>
      <c r="K35" s="30">
        <v>35</v>
      </c>
      <c r="L35" s="30">
        <v>35</v>
      </c>
      <c r="M35" s="30">
        <v>35</v>
      </c>
    </row>
    <row r="36" spans="1:13" ht="81" x14ac:dyDescent="0.2">
      <c r="A36" s="12" t="s">
        <v>65</v>
      </c>
      <c r="B36" s="57" t="s">
        <v>66</v>
      </c>
      <c r="C36" s="8"/>
      <c r="D36" s="68" t="s">
        <v>11</v>
      </c>
      <c r="E36" s="4" t="s">
        <v>12</v>
      </c>
      <c r="F36" s="10" t="s">
        <v>13</v>
      </c>
      <c r="G36" s="11">
        <f t="shared" ref="G36:L36" si="3">SUM(G37,G41,G45)</f>
        <v>18881</v>
      </c>
      <c r="H36" s="11">
        <f t="shared" si="3"/>
        <v>19700</v>
      </c>
      <c r="I36" s="11">
        <f t="shared" si="3"/>
        <v>21943.7</v>
      </c>
      <c r="J36" s="11">
        <f t="shared" si="3"/>
        <v>22570.9</v>
      </c>
      <c r="K36" s="11">
        <f t="shared" si="3"/>
        <v>21200</v>
      </c>
      <c r="L36" s="11">
        <f t="shared" si="3"/>
        <v>21200</v>
      </c>
      <c r="M36" s="11">
        <f>SUM(G36:L36)</f>
        <v>125495.6</v>
      </c>
    </row>
    <row r="37" spans="1:13" ht="40.5" customHeight="1" x14ac:dyDescent="0.2">
      <c r="A37" s="108" t="s">
        <v>67</v>
      </c>
      <c r="B37" s="7" t="s">
        <v>68</v>
      </c>
      <c r="C37" s="58"/>
      <c r="D37" s="4" t="s">
        <v>11</v>
      </c>
      <c r="E37" s="4" t="s">
        <v>12</v>
      </c>
      <c r="F37" s="10" t="s">
        <v>16</v>
      </c>
      <c r="G37" s="11">
        <v>18181</v>
      </c>
      <c r="H37" s="11">
        <v>18200</v>
      </c>
      <c r="I37" s="11">
        <v>20532.400000000001</v>
      </c>
      <c r="J37" s="11">
        <v>20700</v>
      </c>
      <c r="K37" s="11">
        <v>20700</v>
      </c>
      <c r="L37" s="11">
        <v>20700</v>
      </c>
      <c r="M37" s="11">
        <f>SUM(G37:L37)</f>
        <v>119013.4</v>
      </c>
    </row>
    <row r="38" spans="1:13" s="22" customFormat="1" ht="40.5" x14ac:dyDescent="0.2">
      <c r="A38" s="108"/>
      <c r="B38" s="65" t="s">
        <v>69</v>
      </c>
      <c r="C38" s="66">
        <v>0.25</v>
      </c>
      <c r="D38" s="63"/>
      <c r="E38" s="67" t="s">
        <v>70</v>
      </c>
      <c r="F38" s="27"/>
      <c r="G38" s="21">
        <v>52.3</v>
      </c>
      <c r="H38" s="21">
        <v>52.4</v>
      </c>
      <c r="I38" s="21">
        <v>52.5</v>
      </c>
      <c r="J38" s="21">
        <v>52.6</v>
      </c>
      <c r="K38" s="21">
        <v>52.7</v>
      </c>
      <c r="L38" s="21">
        <v>52.8</v>
      </c>
      <c r="M38" s="21">
        <v>52.8</v>
      </c>
    </row>
    <row r="39" spans="1:13" ht="60.75" x14ac:dyDescent="0.2">
      <c r="A39" s="108"/>
      <c r="B39" s="65" t="s">
        <v>71</v>
      </c>
      <c r="C39" s="66">
        <v>0.25</v>
      </c>
      <c r="D39" s="63"/>
      <c r="E39" s="67" t="s">
        <v>72</v>
      </c>
      <c r="F39" s="27"/>
      <c r="G39" s="20">
        <v>600</v>
      </c>
      <c r="H39" s="20">
        <v>660</v>
      </c>
      <c r="I39" s="20">
        <v>660</v>
      </c>
      <c r="J39" s="20">
        <v>665</v>
      </c>
      <c r="K39" s="20">
        <v>665</v>
      </c>
      <c r="L39" s="20">
        <v>670</v>
      </c>
      <c r="M39" s="20">
        <v>670</v>
      </c>
    </row>
    <row r="40" spans="1:13" ht="40.5" x14ac:dyDescent="0.2">
      <c r="A40" s="69"/>
      <c r="B40" s="70" t="s">
        <v>73</v>
      </c>
      <c r="C40" s="28">
        <v>0.5</v>
      </c>
      <c r="D40" s="63"/>
      <c r="E40" s="29" t="s">
        <v>72</v>
      </c>
      <c r="F40" s="27"/>
      <c r="G40" s="20">
        <v>52800</v>
      </c>
      <c r="H40" s="20">
        <v>53000</v>
      </c>
      <c r="I40" s="20">
        <v>53200</v>
      </c>
      <c r="J40" s="20">
        <v>53400</v>
      </c>
      <c r="K40" s="20">
        <v>53600</v>
      </c>
      <c r="L40" s="20">
        <v>53800</v>
      </c>
      <c r="M40" s="20">
        <v>53800</v>
      </c>
    </row>
    <row r="41" spans="1:13" ht="81" x14ac:dyDescent="0.2">
      <c r="A41" s="4" t="s">
        <v>74</v>
      </c>
      <c r="B41" s="24" t="s">
        <v>75</v>
      </c>
      <c r="C41" s="5"/>
      <c r="D41" s="4" t="s">
        <v>11</v>
      </c>
      <c r="E41" s="4" t="s">
        <v>12</v>
      </c>
      <c r="F41" s="10" t="s">
        <v>16</v>
      </c>
      <c r="G41" s="11">
        <v>700</v>
      </c>
      <c r="H41" s="11">
        <v>1500</v>
      </c>
      <c r="I41" s="11">
        <v>220</v>
      </c>
      <c r="J41" s="11">
        <v>730</v>
      </c>
      <c r="K41" s="11">
        <v>500</v>
      </c>
      <c r="L41" s="11">
        <v>500</v>
      </c>
      <c r="M41" s="11">
        <f>SUM(G41:L41)</f>
        <v>4150</v>
      </c>
    </row>
    <row r="42" spans="1:13" s="22" customFormat="1" ht="60.75" x14ac:dyDescent="0.2">
      <c r="A42" s="71"/>
      <c r="B42" s="72" t="s">
        <v>76</v>
      </c>
      <c r="C42" s="73">
        <v>0.5</v>
      </c>
      <c r="D42" s="74"/>
      <c r="E42" s="69" t="s">
        <v>30</v>
      </c>
      <c r="F42" s="75"/>
      <c r="G42" s="76">
        <v>100</v>
      </c>
      <c r="H42" s="76">
        <v>100</v>
      </c>
      <c r="I42" s="76">
        <v>100</v>
      </c>
      <c r="J42" s="76">
        <v>100</v>
      </c>
      <c r="K42" s="76">
        <v>100</v>
      </c>
      <c r="L42" s="76">
        <v>100</v>
      </c>
      <c r="M42" s="76">
        <v>100</v>
      </c>
    </row>
    <row r="43" spans="1:13" ht="45" customHeight="1" x14ac:dyDescent="0.2">
      <c r="A43" s="71"/>
      <c r="B43" s="65" t="s">
        <v>77</v>
      </c>
      <c r="C43" s="66">
        <v>0.25</v>
      </c>
      <c r="D43" s="63"/>
      <c r="E43" s="29" t="s">
        <v>30</v>
      </c>
      <c r="F43" s="27"/>
      <c r="G43" s="21">
        <v>1</v>
      </c>
      <c r="H43" s="21">
        <v>1.5</v>
      </c>
      <c r="I43" s="21">
        <v>1.5</v>
      </c>
      <c r="J43" s="21">
        <v>2</v>
      </c>
      <c r="K43" s="21">
        <v>2.5</v>
      </c>
      <c r="L43" s="21">
        <v>2.5</v>
      </c>
      <c r="M43" s="21">
        <v>2.5</v>
      </c>
    </row>
    <row r="44" spans="1:13" ht="40.5" x14ac:dyDescent="0.2">
      <c r="A44" s="77"/>
      <c r="B44" s="70" t="s">
        <v>78</v>
      </c>
      <c r="C44" s="28">
        <v>0.25</v>
      </c>
      <c r="D44" s="63"/>
      <c r="E44" s="29" t="s">
        <v>64</v>
      </c>
      <c r="F44" s="27"/>
      <c r="G44" s="20">
        <v>2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</row>
    <row r="45" spans="1:13" ht="121.5" x14ac:dyDescent="0.2">
      <c r="A45" s="78" t="s">
        <v>79</v>
      </c>
      <c r="B45" s="7" t="s">
        <v>80</v>
      </c>
      <c r="C45" s="79"/>
      <c r="D45" s="68">
        <v>2017</v>
      </c>
      <c r="E45" s="4" t="s">
        <v>12</v>
      </c>
      <c r="F45" s="27"/>
      <c r="G45" s="20"/>
      <c r="H45" s="20"/>
      <c r="I45" s="11">
        <v>1191.3</v>
      </c>
      <c r="J45" s="11">
        <v>1140.9000000000001</v>
      </c>
      <c r="K45" s="80">
        <v>0</v>
      </c>
      <c r="L45" s="80">
        <v>0</v>
      </c>
      <c r="M45" s="11">
        <f>SUM(G45:L45)</f>
        <v>2332.1999999999998</v>
      </c>
    </row>
    <row r="46" spans="1:13" ht="101.25" x14ac:dyDescent="0.2">
      <c r="A46" s="6" t="s">
        <v>81</v>
      </c>
      <c r="B46" s="57" t="s">
        <v>82</v>
      </c>
      <c r="C46" s="8"/>
      <c r="D46" s="68" t="s">
        <v>11</v>
      </c>
      <c r="E46" s="4" t="s">
        <v>12</v>
      </c>
      <c r="F46" s="10" t="s">
        <v>13</v>
      </c>
      <c r="G46" s="11">
        <f t="shared" ref="G46:L46" si="4">SUM(G47,G48,G52)</f>
        <v>86635.199999999997</v>
      </c>
      <c r="H46" s="11">
        <f t="shared" si="4"/>
        <v>85531</v>
      </c>
      <c r="I46" s="11">
        <f t="shared" si="4"/>
        <v>83901.8</v>
      </c>
      <c r="J46" s="11">
        <f t="shared" si="4"/>
        <v>90535.9</v>
      </c>
      <c r="K46" s="11">
        <f t="shared" si="4"/>
        <v>89379</v>
      </c>
      <c r="L46" s="11">
        <f t="shared" si="4"/>
        <v>89379</v>
      </c>
      <c r="M46" s="11">
        <f>SUM(G46:L46)</f>
        <v>525361.9</v>
      </c>
    </row>
    <row r="47" spans="1:13" ht="61.15" customHeight="1" x14ac:dyDescent="0.2">
      <c r="A47" s="106" t="s">
        <v>83</v>
      </c>
      <c r="B47" s="101" t="s">
        <v>84</v>
      </c>
      <c r="C47" s="102"/>
      <c r="D47" s="106" t="s">
        <v>11</v>
      </c>
      <c r="E47" s="106" t="s">
        <v>12</v>
      </c>
      <c r="F47" s="10" t="s">
        <v>16</v>
      </c>
      <c r="G47" s="11">
        <v>83740</v>
      </c>
      <c r="H47" s="11">
        <v>83740</v>
      </c>
      <c r="I47" s="11">
        <v>82901.8</v>
      </c>
      <c r="J47" s="11">
        <v>89400.9</v>
      </c>
      <c r="K47" s="11">
        <v>88379</v>
      </c>
      <c r="L47" s="11">
        <v>88379</v>
      </c>
      <c r="M47" s="11">
        <f>SUM(G47:L47)</f>
        <v>516540.69999999995</v>
      </c>
    </row>
    <row r="48" spans="1:13" ht="40.5" x14ac:dyDescent="0.2">
      <c r="A48" s="106"/>
      <c r="B48" s="101"/>
      <c r="C48" s="102"/>
      <c r="D48" s="106"/>
      <c r="E48" s="106"/>
      <c r="F48" s="10" t="s">
        <v>85</v>
      </c>
      <c r="G48" s="11">
        <v>0</v>
      </c>
      <c r="H48" s="11">
        <v>0</v>
      </c>
      <c r="I48" s="11">
        <v>0</v>
      </c>
      <c r="J48" s="11">
        <v>135</v>
      </c>
      <c r="K48" s="11">
        <v>0</v>
      </c>
      <c r="L48" s="11">
        <v>0</v>
      </c>
      <c r="M48" s="11">
        <f>SUM(G48:L48)</f>
        <v>135</v>
      </c>
    </row>
    <row r="49" spans="1:13" s="22" customFormat="1" ht="39.75" customHeight="1" x14ac:dyDescent="0.2">
      <c r="A49" s="106"/>
      <c r="B49" s="65" t="s">
        <v>86</v>
      </c>
      <c r="C49" s="66">
        <v>0.5</v>
      </c>
      <c r="D49" s="63"/>
      <c r="E49" s="67" t="s">
        <v>26</v>
      </c>
      <c r="F49" s="27"/>
      <c r="G49" s="20">
        <v>2010</v>
      </c>
      <c r="H49" s="20">
        <v>2015</v>
      </c>
      <c r="I49" s="20">
        <v>2020</v>
      </c>
      <c r="J49" s="20">
        <v>2025</v>
      </c>
      <c r="K49" s="20">
        <v>2030</v>
      </c>
      <c r="L49" s="20">
        <v>2035</v>
      </c>
      <c r="M49" s="20">
        <v>2035</v>
      </c>
    </row>
    <row r="50" spans="1:13" ht="60.75" x14ac:dyDescent="0.2">
      <c r="A50" s="106"/>
      <c r="B50" s="70" t="s">
        <v>87</v>
      </c>
      <c r="C50" s="28">
        <v>0.25</v>
      </c>
      <c r="D50" s="63"/>
      <c r="E50" s="67" t="s">
        <v>18</v>
      </c>
      <c r="F50" s="27"/>
      <c r="G50" s="20">
        <v>220</v>
      </c>
      <c r="H50" s="20">
        <v>220</v>
      </c>
      <c r="I50" s="20">
        <v>230</v>
      </c>
      <c r="J50" s="20">
        <v>230</v>
      </c>
      <c r="K50" s="20">
        <v>240</v>
      </c>
      <c r="L50" s="20">
        <v>240</v>
      </c>
      <c r="M50" s="20">
        <v>240</v>
      </c>
    </row>
    <row r="51" spans="1:13" ht="60.75" x14ac:dyDescent="0.2">
      <c r="A51" s="106"/>
      <c r="B51" s="65" t="s">
        <v>88</v>
      </c>
      <c r="C51" s="66">
        <v>0.25</v>
      </c>
      <c r="D51" s="63"/>
      <c r="E51" s="67" t="s">
        <v>26</v>
      </c>
      <c r="F51" s="27"/>
      <c r="G51" s="20">
        <v>840</v>
      </c>
      <c r="H51" s="20">
        <v>850</v>
      </c>
      <c r="I51" s="20">
        <v>850</v>
      </c>
      <c r="J51" s="20">
        <v>850</v>
      </c>
      <c r="K51" s="20">
        <v>850</v>
      </c>
      <c r="L51" s="20">
        <v>850</v>
      </c>
      <c r="M51" s="20">
        <v>850</v>
      </c>
    </row>
    <row r="52" spans="1:13" ht="96.2" customHeight="1" x14ac:dyDescent="0.2">
      <c r="A52" s="107" t="s">
        <v>89</v>
      </c>
      <c r="B52" s="7" t="s">
        <v>90</v>
      </c>
      <c r="C52" s="58"/>
      <c r="D52" s="4" t="s">
        <v>11</v>
      </c>
      <c r="E52" s="57" t="s">
        <v>12</v>
      </c>
      <c r="F52" s="10" t="s">
        <v>16</v>
      </c>
      <c r="G52" s="60">
        <v>2895.2</v>
      </c>
      <c r="H52" s="11">
        <v>1791</v>
      </c>
      <c r="I52" s="11">
        <v>1000</v>
      </c>
      <c r="J52" s="11">
        <v>1000</v>
      </c>
      <c r="K52" s="11">
        <v>1000</v>
      </c>
      <c r="L52" s="11">
        <v>1000</v>
      </c>
      <c r="M52" s="11">
        <f>SUM(G52:L52)</f>
        <v>8686.2000000000007</v>
      </c>
    </row>
    <row r="53" spans="1:13" ht="81" x14ac:dyDescent="0.2">
      <c r="A53" s="107"/>
      <c r="B53" s="16" t="s">
        <v>91</v>
      </c>
      <c r="C53" s="17">
        <v>0.5</v>
      </c>
      <c r="D53" s="4"/>
      <c r="E53" s="67" t="s">
        <v>30</v>
      </c>
      <c r="F53" s="27"/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</row>
    <row r="54" spans="1:13" ht="99.95" customHeight="1" x14ac:dyDescent="0.2">
      <c r="A54" s="107"/>
      <c r="B54" s="16" t="s">
        <v>92</v>
      </c>
      <c r="C54" s="17">
        <v>0.5</v>
      </c>
      <c r="D54" s="59"/>
      <c r="E54" s="29" t="s">
        <v>30</v>
      </c>
      <c r="F54" s="27"/>
      <c r="G54" s="20">
        <v>100</v>
      </c>
      <c r="H54" s="20">
        <v>100</v>
      </c>
      <c r="I54" s="20">
        <v>100</v>
      </c>
      <c r="J54" s="20">
        <v>100</v>
      </c>
      <c r="K54" s="20">
        <v>100</v>
      </c>
      <c r="L54" s="20">
        <v>100</v>
      </c>
      <c r="M54" s="20">
        <v>100</v>
      </c>
    </row>
    <row r="55" spans="1:13" ht="82.5" customHeight="1" x14ac:dyDescent="0.2">
      <c r="A55" s="6" t="s">
        <v>93</v>
      </c>
      <c r="B55" s="57" t="s">
        <v>94</v>
      </c>
      <c r="C55" s="8"/>
      <c r="D55" s="68" t="s">
        <v>11</v>
      </c>
      <c r="E55" s="4" t="s">
        <v>12</v>
      </c>
      <c r="F55" s="10" t="s">
        <v>13</v>
      </c>
      <c r="G55" s="11">
        <f t="shared" ref="G55:L55" si="5">SUM(G56,G58,G59)</f>
        <v>18260.599999999999</v>
      </c>
      <c r="H55" s="11">
        <f t="shared" si="5"/>
        <v>17466</v>
      </c>
      <c r="I55" s="11">
        <f t="shared" si="5"/>
        <v>19220.8</v>
      </c>
      <c r="J55" s="11">
        <f t="shared" si="5"/>
        <v>39389.800000000003</v>
      </c>
      <c r="K55" s="11">
        <f t="shared" si="5"/>
        <v>36138</v>
      </c>
      <c r="L55" s="11">
        <f t="shared" si="5"/>
        <v>37338</v>
      </c>
      <c r="M55" s="11">
        <f>SUM(G55:L55)</f>
        <v>167813.2</v>
      </c>
    </row>
    <row r="56" spans="1:13" ht="60.75" x14ac:dyDescent="0.2">
      <c r="A56" s="4" t="s">
        <v>95</v>
      </c>
      <c r="B56" s="24" t="s">
        <v>96</v>
      </c>
      <c r="C56" s="5"/>
      <c r="D56" s="4" t="s">
        <v>11</v>
      </c>
      <c r="E56" s="4" t="s">
        <v>12</v>
      </c>
      <c r="F56" s="59" t="s">
        <v>16</v>
      </c>
      <c r="G56" s="11">
        <v>3646.5</v>
      </c>
      <c r="H56" s="11">
        <v>3859.2</v>
      </c>
      <c r="I56" s="11">
        <v>4132</v>
      </c>
      <c r="J56" s="11">
        <v>4758.8999999999996</v>
      </c>
      <c r="K56" s="11">
        <v>4585</v>
      </c>
      <c r="L56" s="11">
        <v>4585</v>
      </c>
      <c r="M56" s="11">
        <f>SUM(G56:L56)</f>
        <v>25566.6</v>
      </c>
    </row>
    <row r="57" spans="1:13" s="85" customFormat="1" ht="79.150000000000006" customHeight="1" x14ac:dyDescent="0.2">
      <c r="A57" s="77"/>
      <c r="B57" s="81" t="s">
        <v>97</v>
      </c>
      <c r="C57" s="73">
        <v>1</v>
      </c>
      <c r="D57" s="82"/>
      <c r="E57" s="73" t="s">
        <v>98</v>
      </c>
      <c r="F57" s="82"/>
      <c r="G57" s="83">
        <v>12</v>
      </c>
      <c r="H57" s="83">
        <v>12</v>
      </c>
      <c r="I57" s="84">
        <v>12</v>
      </c>
      <c r="J57" s="83">
        <v>12</v>
      </c>
      <c r="K57" s="83">
        <v>12</v>
      </c>
      <c r="L57" s="83">
        <v>12</v>
      </c>
      <c r="M57" s="83">
        <v>12</v>
      </c>
    </row>
    <row r="58" spans="1:13" ht="52.5" customHeight="1" x14ac:dyDescent="0.2">
      <c r="A58" s="100" t="s">
        <v>99</v>
      </c>
      <c r="B58" s="101" t="s">
        <v>100</v>
      </c>
      <c r="C58" s="102"/>
      <c r="D58" s="106" t="s">
        <v>11</v>
      </c>
      <c r="E58" s="102" t="s">
        <v>12</v>
      </c>
      <c r="F58" s="59" t="s">
        <v>16</v>
      </c>
      <c r="G58" s="11">
        <v>14614.1</v>
      </c>
      <c r="H58" s="11">
        <v>13606.8</v>
      </c>
      <c r="I58" s="11">
        <v>15088.8</v>
      </c>
      <c r="J58" s="11">
        <v>33540.9</v>
      </c>
      <c r="K58" s="11">
        <v>31553</v>
      </c>
      <c r="L58" s="11">
        <v>32753</v>
      </c>
      <c r="M58" s="11">
        <f>SUM(G58:L58)</f>
        <v>141156.6</v>
      </c>
    </row>
    <row r="59" spans="1:13" ht="33.75" customHeight="1" x14ac:dyDescent="0.2">
      <c r="A59" s="100"/>
      <c r="B59" s="101"/>
      <c r="C59" s="102"/>
      <c r="D59" s="106"/>
      <c r="E59" s="102"/>
      <c r="F59" s="86" t="s">
        <v>85</v>
      </c>
      <c r="G59" s="87">
        <v>0</v>
      </c>
      <c r="H59" s="87">
        <v>0</v>
      </c>
      <c r="I59" s="87">
        <v>0</v>
      </c>
      <c r="J59" s="87">
        <v>1090</v>
      </c>
      <c r="K59" s="87">
        <v>0</v>
      </c>
      <c r="L59" s="87">
        <v>0</v>
      </c>
      <c r="M59" s="87">
        <f>SUM(G59:L59)</f>
        <v>1090</v>
      </c>
    </row>
    <row r="60" spans="1:13" s="85" customFormat="1" ht="40.5" customHeight="1" x14ac:dyDescent="0.2">
      <c r="A60" s="100"/>
      <c r="B60" s="103" t="s">
        <v>101</v>
      </c>
      <c r="C60" s="105">
        <v>1</v>
      </c>
      <c r="D60" s="105"/>
      <c r="E60" s="103" t="s">
        <v>30</v>
      </c>
      <c r="F60" s="103"/>
      <c r="G60" s="99">
        <v>100</v>
      </c>
      <c r="H60" s="99">
        <v>100</v>
      </c>
      <c r="I60" s="104">
        <v>100</v>
      </c>
      <c r="J60" s="99">
        <v>100</v>
      </c>
      <c r="K60" s="99">
        <v>100</v>
      </c>
      <c r="L60" s="99">
        <v>100</v>
      </c>
      <c r="M60" s="99">
        <v>100</v>
      </c>
    </row>
    <row r="61" spans="1:13" s="88" customFormat="1" ht="17.25" customHeight="1" x14ac:dyDescent="0.2">
      <c r="A61" s="100"/>
      <c r="B61" s="103"/>
      <c r="C61" s="105"/>
      <c r="D61" s="105"/>
      <c r="E61" s="103"/>
      <c r="F61" s="103"/>
      <c r="G61" s="99"/>
      <c r="H61" s="99"/>
      <c r="I61" s="104"/>
      <c r="J61" s="99"/>
      <c r="K61" s="99"/>
      <c r="L61" s="99"/>
      <c r="M61" s="99"/>
    </row>
    <row r="62" spans="1:13" s="89" customFormat="1" ht="37.5" customHeight="1" x14ac:dyDescent="0.2">
      <c r="A62" s="100"/>
      <c r="B62" s="101"/>
      <c r="C62" s="102"/>
      <c r="D62" s="102"/>
      <c r="E62" s="102" t="s">
        <v>102</v>
      </c>
      <c r="F62" s="10" t="s">
        <v>16</v>
      </c>
      <c r="G62" s="60">
        <v>262430.2</v>
      </c>
      <c r="H62" s="60">
        <v>258206.2</v>
      </c>
      <c r="I62" s="60">
        <f>SUM(I6,I29,I33,I36,I46,I55)</f>
        <v>275090.7</v>
      </c>
      <c r="J62" s="60">
        <f>SUM(J6,J28,J36,J47,J52,J56,J58)</f>
        <v>307754</v>
      </c>
      <c r="K62" s="60">
        <f>SUM(K6,K28,K36,K46,K55)</f>
        <v>293150</v>
      </c>
      <c r="L62" s="60">
        <f>SUM(L6,L28,L36,L46,L55)</f>
        <v>294350</v>
      </c>
      <c r="M62" s="60">
        <f>SUM(G62:L62)</f>
        <v>1690981.1</v>
      </c>
    </row>
    <row r="63" spans="1:13" ht="37.5" customHeight="1" x14ac:dyDescent="0.2">
      <c r="A63" s="100"/>
      <c r="B63" s="101"/>
      <c r="C63" s="102"/>
      <c r="D63" s="102"/>
      <c r="E63" s="102"/>
      <c r="F63" s="10" t="s">
        <v>85</v>
      </c>
      <c r="G63" s="60">
        <v>0</v>
      </c>
      <c r="H63" s="60">
        <v>0</v>
      </c>
      <c r="I63" s="60">
        <v>0</v>
      </c>
      <c r="J63" s="60">
        <v>1225</v>
      </c>
      <c r="K63" s="60">
        <v>0</v>
      </c>
      <c r="L63" s="60">
        <v>0</v>
      </c>
      <c r="M63" s="60">
        <v>1225</v>
      </c>
    </row>
    <row r="64" spans="1:13" ht="37.5" customHeight="1" x14ac:dyDescent="0.2">
      <c r="A64" s="100"/>
      <c r="B64" s="101"/>
      <c r="C64" s="102"/>
      <c r="D64" s="102"/>
      <c r="E64" s="102"/>
      <c r="F64" s="10" t="s">
        <v>56</v>
      </c>
      <c r="G64" s="60">
        <v>7.9</v>
      </c>
      <c r="H64" s="60">
        <v>7.9</v>
      </c>
      <c r="I64" s="60">
        <v>6.6</v>
      </c>
      <c r="J64" s="60">
        <v>0</v>
      </c>
      <c r="K64" s="60">
        <v>0</v>
      </c>
      <c r="L64" s="60">
        <v>0</v>
      </c>
      <c r="M64" s="60">
        <f>SUM(G64:L64)</f>
        <v>22.4</v>
      </c>
    </row>
    <row r="65" spans="1:13" s="94" customFormat="1" ht="43.15" customHeight="1" x14ac:dyDescent="0.2">
      <c r="A65" s="90"/>
      <c r="B65" s="90" t="s">
        <v>103</v>
      </c>
      <c r="C65" s="91"/>
      <c r="D65" s="92"/>
      <c r="E65" s="92" t="s">
        <v>102</v>
      </c>
      <c r="F65" s="90"/>
      <c r="G65" s="93">
        <f>G55+G46+G36+G28+G6</f>
        <v>262438.09999999998</v>
      </c>
      <c r="H65" s="93">
        <f>SUM(H6,H28,H36,H46,H55)</f>
        <v>258214.1</v>
      </c>
      <c r="I65" s="93">
        <f>I55+I46+I36+I28+I6</f>
        <v>275097.3</v>
      </c>
      <c r="J65" s="93">
        <f>J55+J46+J36+J28+J6</f>
        <v>308979</v>
      </c>
      <c r="K65" s="93">
        <f>K55+K46+K36+K28+K6</f>
        <v>293150</v>
      </c>
      <c r="L65" s="93">
        <f>L55+L46+L36+L28+L6</f>
        <v>294350</v>
      </c>
      <c r="M65" s="93">
        <f>SUM(G65:L65)</f>
        <v>1692228.5</v>
      </c>
    </row>
    <row r="66" spans="1:13" x14ac:dyDescent="0.2">
      <c r="C66"/>
    </row>
    <row r="68" spans="1:13" s="41" customFormat="1" ht="18" x14ac:dyDescent="0.25">
      <c r="B68" s="95"/>
      <c r="C68" s="96"/>
      <c r="D68" s="56"/>
      <c r="E68" s="56"/>
      <c r="F68" s="56"/>
      <c r="I68"/>
    </row>
  </sheetData>
  <mergeCells count="46"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  <mergeCell ref="A29:A32"/>
    <mergeCell ref="B29:B30"/>
    <mergeCell ref="C29:C30"/>
    <mergeCell ref="D29:D30"/>
    <mergeCell ref="E29:E30"/>
    <mergeCell ref="A33:A35"/>
    <mergeCell ref="A37:A39"/>
    <mergeCell ref="A47:A51"/>
    <mergeCell ref="B47:B48"/>
    <mergeCell ref="C47:C48"/>
    <mergeCell ref="D60:D61"/>
    <mergeCell ref="E60:E61"/>
    <mergeCell ref="D47:D48"/>
    <mergeCell ref="E47:E48"/>
    <mergeCell ref="A52:A54"/>
    <mergeCell ref="A58:A59"/>
    <mergeCell ref="B58:B59"/>
    <mergeCell ref="C58:C59"/>
    <mergeCell ref="D58:D59"/>
    <mergeCell ref="E58:E59"/>
    <mergeCell ref="K60:K61"/>
    <mergeCell ref="L60:L61"/>
    <mergeCell ref="M60:M61"/>
    <mergeCell ref="A62:A64"/>
    <mergeCell ref="B62:B64"/>
    <mergeCell ref="C62:C64"/>
    <mergeCell ref="D62:D64"/>
    <mergeCell ref="E62:E64"/>
    <mergeCell ref="F60:F61"/>
    <mergeCell ref="G60:G61"/>
    <mergeCell ref="H60:H61"/>
    <mergeCell ref="I60:I61"/>
    <mergeCell ref="J60:J61"/>
    <mergeCell ref="A60:A61"/>
    <mergeCell ref="B60:B61"/>
    <mergeCell ref="C60:C61"/>
  </mergeCells>
  <pageMargins left="0.62986111111111098" right="0.43333333333333302" top="0.55138888888888904" bottom="0.31527777777777799" header="0.39374999999999999" footer="0.51180555555555496"/>
  <pageSetup paperSize="9" scale="37" firstPageNumber="27" fitToHeight="0" orientation="portrait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2018-10-18T07:57:23Z</cp:lastPrinted>
  <dcterms:created xsi:type="dcterms:W3CDTF">2014-08-21T11:38:20Z</dcterms:created>
  <dcterms:modified xsi:type="dcterms:W3CDTF">2018-10-19T09:16:26Z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